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31771AE-7869-4BE9-9A82-E49E414084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/>
  <c r="AQ7" i="5" l="1"/>
  <c r="AR7" i="5" s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F7" i="5" s="1"/>
  <c r="AD7" i="5"/>
  <c r="AC7" i="5"/>
  <c r="AB7" i="5"/>
  <c r="AA7" i="5"/>
  <c r="I12" i="5" l="1"/>
  <c r="G12" i="5"/>
  <c r="E12" i="5"/>
  <c r="W7" i="5"/>
  <c r="K7" i="5"/>
  <c r="K11" i="5" s="1"/>
  <c r="I11" i="5"/>
  <c r="H11" i="5"/>
  <c r="G11" i="5"/>
  <c r="G13" i="5" s="1"/>
  <c r="F11" i="5"/>
  <c r="E11" i="5"/>
  <c r="E13" i="5" l="1"/>
  <c r="I13" i="5"/>
  <c r="K12" i="5"/>
  <c r="J12" i="5" s="1"/>
  <c r="F12" i="5"/>
  <c r="L12" i="5" s="1"/>
  <c r="H12" i="5"/>
  <c r="H13" i="5" s="1"/>
  <c r="M13" i="5" s="1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<sst xmlns="http://schemas.openxmlformats.org/spreadsheetml/2006/main" count="75" uniqueCount="33">
  <si>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</si>
  <si>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</si>
  <si>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</si>
  <si>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</si>
  <si>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</si>
  <si>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</si>
  <si>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</si>
  <si>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</si>
  <si>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</si>
  <si>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</si>
  <si>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</si>
  <si>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</si>
  <si>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</si>
  <si>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</si>
  <si>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</si>
  <si>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</si>
  <si>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</si>
  <si>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</si>
  <si>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</si>
  <si>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</si>
  <si>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</si>
  <si>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</si>
  <si>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</si>
  <si>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</si>
  <si>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Aapo Aittoniemi</t>
  </si>
  <si>
    <t>2.</t>
  </si>
  <si>
    <t>SMJ</t>
  </si>
  <si>
    <t>SMJ = Seinäjoen Maila-Jussit  (1932),  kasvattajaseura</t>
  </si>
  <si>
    <t>14.8.2003   Helsinki</t>
  </si>
  <si>
    <t>6.</t>
  </si>
  <si>
    <t>SMJ  2</t>
  </si>
  <si>
    <t>9.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</si>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</sst>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2851562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2851562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140625" customWidth="1"/>
  </cols>
  <sheetData>
    <row r="1" spans="1:57" x14ac:dyDescent="0.25">
      <c r="A1" s="16"/>
      <c r="B1" s="63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5">
        <v>2021</v>
      </c>
      <c r="Y4" s="65" t="s">
        <v>25</v>
      </c>
      <c r="Z4" s="66" t="s">
        <v>26</v>
      </c>
      <c r="AA4" s="65">
        <v>16</v>
      </c>
      <c r="AB4" s="65">
        <v>0</v>
      </c>
      <c r="AC4" s="65">
        <v>9</v>
      </c>
      <c r="AD4" s="65">
        <v>20</v>
      </c>
      <c r="AE4" s="65">
        <v>63</v>
      </c>
      <c r="AF4" s="67">
        <v>0.60580000000000001</v>
      </c>
      <c r="AG4" s="68">
        <v>104</v>
      </c>
      <c r="AH4" s="7"/>
      <c r="AI4" s="7"/>
      <c r="AJ4" s="7"/>
      <c r="AK4" s="7"/>
      <c r="AL4" s="16"/>
      <c r="AM4" s="65">
        <v>5</v>
      </c>
      <c r="AN4" s="65">
        <v>0</v>
      </c>
      <c r="AO4" s="65">
        <v>0</v>
      </c>
      <c r="AP4" s="65">
        <v>3</v>
      </c>
      <c r="AQ4" s="65">
        <v>17</v>
      </c>
      <c r="AR4" s="70">
        <v>0.62960000000000005</v>
      </c>
      <c r="AS4" s="69">
        <v>27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5">
        <v>2022</v>
      </c>
      <c r="Y5" s="65" t="s">
        <v>29</v>
      </c>
      <c r="Z5" s="66" t="s">
        <v>30</v>
      </c>
      <c r="AA5" s="65">
        <v>8</v>
      </c>
      <c r="AB5" s="65">
        <v>1</v>
      </c>
      <c r="AC5" s="65">
        <v>1</v>
      </c>
      <c r="AD5" s="65">
        <v>7</v>
      </c>
      <c r="AE5" s="65">
        <v>22</v>
      </c>
      <c r="AF5" s="67">
        <v>0.45829999999999999</v>
      </c>
      <c r="AG5" s="68">
        <v>48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71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2023</v>
      </c>
      <c r="C6" s="12" t="s">
        <v>31</v>
      </c>
      <c r="D6" s="72" t="s">
        <v>26</v>
      </c>
      <c r="E6" s="65">
        <v>1</v>
      </c>
      <c r="F6" s="65">
        <v>0</v>
      </c>
      <c r="G6" s="12">
        <v>0</v>
      </c>
      <c r="H6" s="65">
        <v>0</v>
      </c>
      <c r="I6" s="65">
        <v>1</v>
      </c>
      <c r="J6" s="73">
        <v>0.33329999999999999</v>
      </c>
      <c r="K6" s="74">
        <v>3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32</v>
      </c>
      <c r="Z6" s="1" t="s">
        <v>30</v>
      </c>
      <c r="AA6" s="12">
        <v>13</v>
      </c>
      <c r="AB6" s="12">
        <v>2</v>
      </c>
      <c r="AC6" s="12">
        <v>3</v>
      </c>
      <c r="AD6" s="12">
        <v>18</v>
      </c>
      <c r="AE6" s="12">
        <v>46</v>
      </c>
      <c r="AF6" s="75">
        <v>0.53488372093023251</v>
      </c>
      <c r="AG6" s="10">
        <v>86</v>
      </c>
      <c r="AH6" s="39"/>
      <c r="AI6" s="7"/>
      <c r="AJ6" s="7"/>
      <c r="AK6" s="7"/>
      <c r="AL6" s="10"/>
      <c r="AM6" s="12">
        <v>2</v>
      </c>
      <c r="AN6" s="12">
        <v>0</v>
      </c>
      <c r="AO6" s="13">
        <v>0</v>
      </c>
      <c r="AP6" s="12">
        <v>3</v>
      </c>
      <c r="AQ6" s="12">
        <v>5</v>
      </c>
      <c r="AR6" s="71">
        <v>0.41699999999999998</v>
      </c>
      <c r="AS6" s="18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1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1</v>
      </c>
      <c r="J7" s="36">
        <f>PRODUCT(I7/K7)</f>
        <v>0.33333333333333331</v>
      </c>
      <c r="K7" s="20">
        <f>SUM(K6:K6)</f>
        <v>3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37</v>
      </c>
      <c r="AB7" s="35">
        <f>SUM(AB4:AB6)</f>
        <v>3</v>
      </c>
      <c r="AC7" s="35">
        <f>SUM(AC4:AC6)</f>
        <v>13</v>
      </c>
      <c r="AD7" s="35">
        <f>SUM(AD4:AD6)</f>
        <v>45</v>
      </c>
      <c r="AE7" s="35">
        <f>SUM(AE4:AE6)</f>
        <v>131</v>
      </c>
      <c r="AF7" s="36">
        <f>PRODUCT(AE7/AG7)</f>
        <v>0.55042016806722693</v>
      </c>
      <c r="AG7" s="20">
        <f>SUM(AG4:AG6)</f>
        <v>238</v>
      </c>
      <c r="AH7" s="17"/>
      <c r="AI7" s="28"/>
      <c r="AJ7" s="40"/>
      <c r="AK7" s="41"/>
      <c r="AL7" s="10"/>
      <c r="AM7" s="35">
        <f>SUM(AM4:AM6)</f>
        <v>7</v>
      </c>
      <c r="AN7" s="35">
        <f>SUM(AN4:AN6)</f>
        <v>0</v>
      </c>
      <c r="AO7" s="35">
        <f>SUM(AO4:AO6)</f>
        <v>0</v>
      </c>
      <c r="AP7" s="35">
        <f>SUM(AP4:AP6)</f>
        <v>6</v>
      </c>
      <c r="AQ7" s="35">
        <f>SUM(AQ4:AQ6)</f>
        <v>22</v>
      </c>
      <c r="AR7" s="36">
        <f>PRODUCT(AQ7/AS7)</f>
        <v>0.5641025641025641</v>
      </c>
      <c r="AS7" s="38">
        <f>SUM(AS4:AS6)</f>
        <v>39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27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1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1</v>
      </c>
      <c r="J11" s="58">
        <f>PRODUCT(I11/K11)</f>
        <v>0.33333333333333331</v>
      </c>
      <c r="K11" s="16">
        <f>PRODUCT(K7+W7)</f>
        <v>3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44</v>
      </c>
      <c r="F12" s="45">
        <f>PRODUCT(AB7+AN7)</f>
        <v>3</v>
      </c>
      <c r="G12" s="45">
        <f>PRODUCT(AC7+AO7)</f>
        <v>13</v>
      </c>
      <c r="H12" s="45">
        <f>PRODUCT(AD7+AP7)</f>
        <v>51</v>
      </c>
      <c r="I12" s="45">
        <f>PRODUCT(AE7+AQ7)</f>
        <v>153</v>
      </c>
      <c r="J12" s="58">
        <f>PRODUCT(I12/K12)</f>
        <v>0.55234657039711188</v>
      </c>
      <c r="K12" s="10">
        <f>PRODUCT(AG7+AS7)</f>
        <v>277</v>
      </c>
      <c r="L12" s="51">
        <f>PRODUCT((F12+G12)/E12)</f>
        <v>0.36363636363636365</v>
      </c>
      <c r="M12" s="51">
        <f>PRODUCT(H12/E12)</f>
        <v>1.1590909090909092</v>
      </c>
      <c r="N12" s="51">
        <f>PRODUCT((F12+G12+H12)/E12)</f>
        <v>1.5227272727272727</v>
      </c>
      <c r="O12" s="51">
        <f>PRODUCT(I12/E12)</f>
        <v>3.4772727272727271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45</v>
      </c>
      <c r="F13" s="45">
        <f t="shared" ref="F13:I13" si="0">SUM(F10:F12)</f>
        <v>3</v>
      </c>
      <c r="G13" s="45">
        <f t="shared" si="0"/>
        <v>13</v>
      </c>
      <c r="H13" s="45">
        <f t="shared" si="0"/>
        <v>51</v>
      </c>
      <c r="I13" s="45">
        <f t="shared" si="0"/>
        <v>154</v>
      </c>
      <c r="J13" s="58">
        <f>PRODUCT(I13/K13)</f>
        <v>0.55000000000000004</v>
      </c>
      <c r="K13" s="16">
        <f>SUM(K10:K12)</f>
        <v>280</v>
      </c>
      <c r="L13" s="51">
        <f>PRODUCT((F13+G13)/E13)</f>
        <v>0.35555555555555557</v>
      </c>
      <c r="M13" s="51">
        <f>PRODUCT(H13/E13)</f>
        <v>1.1333333333333333</v>
      </c>
      <c r="N13" s="51">
        <f>PRODUCT((F13+G13+H13)/E13)</f>
        <v>1.4888888888888889</v>
      </c>
      <c r="O13" s="51">
        <f>PRODUCT(I13/E13)</f>
        <v>3.4222222222222221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S6">
    <sortCondition ref="X5:X6"/>
  </sortState>
  <pageMargins left="0.7" right="0.7" top="0.75" bottom="0.75" header="0.3" footer="0.3"/>
  <ignoredErrors>
    <ignoredError sqref="AR7 J11:J13 AF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2023-09-02T18:12:24Z</dcterms:modified>
</cp:coreProperties>
</file>